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WEBSITES 2015 Designs\Ezicalve\_working files\"/>
    </mc:Choice>
  </mc:AlternateContent>
  <bookViews>
    <workbookView xWindow="480" yWindow="45" windowWidth="22995" windowHeight="10035" activeTab="1"/>
  </bookViews>
  <sheets>
    <sheet name="Instructions" sheetId="2" r:id="rId1"/>
    <sheet name="Calf rearing analysis" sheetId="1" r:id="rId2"/>
  </sheets>
  <externalReferences>
    <externalReference r:id="rId3"/>
  </externalReferences>
  <definedNames>
    <definedName name="Yes_No">'Calf rearing analysis'!$C$4:$E$4</definedName>
    <definedName name="YesNo">'Calf rearing analysis'!$B$4</definedName>
    <definedName name="YesNo1">'[1]Calf rearing analysis'!$C$4:$D$4</definedName>
  </definedNames>
  <calcPr calcId="152511"/>
</workbook>
</file>

<file path=xl/calcChain.xml><?xml version="1.0" encoding="utf-8"?>
<calcChain xmlns="http://schemas.openxmlformats.org/spreadsheetml/2006/main">
  <c r="B13" i="1" l="1"/>
  <c r="B7" i="1"/>
  <c r="E33" i="1" l="1"/>
  <c r="E34" i="1" s="1"/>
  <c r="D33" i="1"/>
  <c r="D34" i="1" s="1"/>
  <c r="C33" i="1"/>
  <c r="C34" i="1" s="1"/>
  <c r="B33" i="1"/>
  <c r="B34" i="1" s="1"/>
  <c r="E28" i="1"/>
  <c r="D28" i="1"/>
  <c r="C28" i="1"/>
  <c r="B28" i="1"/>
  <c r="E27" i="1"/>
  <c r="D27" i="1"/>
  <c r="C27" i="1"/>
  <c r="B27" i="1"/>
  <c r="E26" i="1"/>
  <c r="D26" i="1"/>
  <c r="C26" i="1"/>
  <c r="B26" i="1"/>
  <c r="E22" i="1"/>
  <c r="D22" i="1"/>
  <c r="C22" i="1"/>
  <c r="B22" i="1"/>
  <c r="E15" i="1"/>
  <c r="D15" i="1"/>
  <c r="C15" i="1"/>
  <c r="B15" i="1"/>
  <c r="E13" i="1"/>
  <c r="D13" i="1"/>
  <c r="C13" i="1"/>
  <c r="E11" i="1"/>
  <c r="D11" i="1"/>
  <c r="C11" i="1"/>
  <c r="B11" i="1"/>
  <c r="E7" i="1"/>
  <c r="E8" i="1" s="1"/>
  <c r="E9" i="1" s="1"/>
  <c r="D7" i="1"/>
  <c r="D8" i="1" s="1"/>
  <c r="D9" i="1" s="1"/>
  <c r="C7" i="1"/>
  <c r="C8" i="1" s="1"/>
  <c r="C9" i="1" s="1"/>
  <c r="B8" i="1"/>
  <c r="B9" i="1" s="1"/>
  <c r="D30" i="1" l="1"/>
  <c r="D38" i="1" s="1"/>
  <c r="E30" i="1"/>
  <c r="E38" i="1" s="1"/>
  <c r="B30" i="1"/>
  <c r="B38" i="1" s="1"/>
  <c r="C30" i="1"/>
  <c r="C38" i="1" s="1"/>
  <c r="B35" i="1" l="1"/>
  <c r="B39" i="1" s="1"/>
  <c r="E35" i="1"/>
  <c r="E39" i="1" s="1"/>
  <c r="C35" i="1"/>
  <c r="C39" i="1" s="1"/>
  <c r="D35" i="1"/>
  <c r="D39" i="1" s="1"/>
</calcChain>
</file>

<file path=xl/sharedStrings.xml><?xml version="1.0" encoding="utf-8"?>
<sst xmlns="http://schemas.openxmlformats.org/spreadsheetml/2006/main" count="92" uniqueCount="91">
  <si>
    <t>Calf Rearing Analysis</t>
  </si>
  <si>
    <t>Restricted Milk</t>
  </si>
  <si>
    <t>Unrestricted Milk</t>
  </si>
  <si>
    <t>Restricted Milk and Meal</t>
  </si>
  <si>
    <t>Concentrated milk/high protein meal</t>
  </si>
  <si>
    <t>COSTS</t>
  </si>
  <si>
    <t>Are you buying calves in?</t>
  </si>
  <si>
    <t>Yes</t>
  </si>
  <si>
    <t>No</t>
  </si>
  <si>
    <t>Milk - litres per day*</t>
  </si>
  <si>
    <t>Milk - days on milk*</t>
  </si>
  <si>
    <t>Milk - total litres*</t>
  </si>
  <si>
    <t>Milk - milk solids</t>
  </si>
  <si>
    <t>Milk - cost ($)</t>
  </si>
  <si>
    <t>Milk replacer (kg)*</t>
  </si>
  <si>
    <t>Milk replacer - cost ($)</t>
  </si>
  <si>
    <t>Meal (kg)*</t>
  </si>
  <si>
    <t>Meal - cost</t>
  </si>
  <si>
    <t>Pasture (kgDM)*</t>
  </si>
  <si>
    <t>Pasture cost ($)</t>
  </si>
  <si>
    <t>Bedding ($)***</t>
  </si>
  <si>
    <t>Housing ($)***</t>
  </si>
  <si>
    <t>Hay/straw ($)***</t>
  </si>
  <si>
    <t>Power and fuel ($)***</t>
  </si>
  <si>
    <t>Animal Health &amp; Drenches ($)***</t>
  </si>
  <si>
    <t>Dehorning ($)***</t>
  </si>
  <si>
    <t>Ear tags ($)</t>
  </si>
  <si>
    <t>Repairs and maintenance ($)***</t>
  </si>
  <si>
    <t>Cartage ($)***</t>
  </si>
  <si>
    <t>Interest ($)***</t>
  </si>
  <si>
    <t>Labour (3/4 hour per calf) ($)</t>
  </si>
  <si>
    <t>Cost of deaths (3%) ($)***</t>
  </si>
  <si>
    <t>TOTAL COST</t>
  </si>
  <si>
    <t>INCOME</t>
  </si>
  <si>
    <t>Live weight at 10 weeks (kg)</t>
  </si>
  <si>
    <t>Income (sale value of calf at weaning)</t>
  </si>
  <si>
    <t>Income minus commission</t>
  </si>
  <si>
    <t xml:space="preserve">Profit/calf </t>
  </si>
  <si>
    <t xml:space="preserve">PROFIT CALCULATOR </t>
  </si>
  <si>
    <t>Number of calves to rear</t>
  </si>
  <si>
    <t>Total cost</t>
  </si>
  <si>
    <t>Profit</t>
  </si>
  <si>
    <t>ASSUMPTIONS</t>
  </si>
  <si>
    <t>note: changing these will auto-adjust spreadsheet</t>
  </si>
  <si>
    <t>Meal/kg ($)***</t>
  </si>
  <si>
    <t>Pasture cost ($/kgDM)***</t>
  </si>
  <si>
    <t>Calf income per kg liveweight ($)</t>
  </si>
  <si>
    <t>Commission (%)</t>
  </si>
  <si>
    <t>Labour cost/hour ($)</t>
  </si>
  <si>
    <t>Labour hours</t>
  </si>
  <si>
    <t>Tag costs (visual + EID) ($)**</t>
  </si>
  <si>
    <t>Deaths (%)***</t>
  </si>
  <si>
    <t>Sources</t>
  </si>
  <si>
    <t>*</t>
  </si>
  <si>
    <t>DairyNZ, www.dairynz.co.nz/animal/calves-and-young-stock/calf-feeding-systems/</t>
  </si>
  <si>
    <t>**</t>
  </si>
  <si>
    <t>PBB, www.pbb.co.nz</t>
  </si>
  <si>
    <t>***</t>
  </si>
  <si>
    <t>NZ AgBiz, www.nzagbiz.com/files/file/82/NZAgbiz%20Feed%20Guidebook%202014.pdf</t>
  </si>
  <si>
    <t>NZXAgri, https://agrihq.co.nz/article/manfeild-park-calf-sale-july-20?p=9</t>
  </si>
  <si>
    <t>LIC, www.lic.co.nz/user/file/DAIRY%20STATISTICS%202013-2014-WEB.pdf</t>
  </si>
  <si>
    <t>Fonterra, www.fonterra.com</t>
  </si>
  <si>
    <t>Average of various - Milligans, Miro Feeds, RD 1</t>
  </si>
  <si>
    <t>Step 1.</t>
  </si>
  <si>
    <t>Step 2.</t>
  </si>
  <si>
    <t>Use default assumptions OR</t>
  </si>
  <si>
    <t>Step 3.</t>
  </si>
  <si>
    <t>Use default liveweight at 10 weeks (110kg) and 100 cavles to rear OR</t>
  </si>
  <si>
    <t>Enter liveweight at 10 weeks information in row 32, and number of calves to rear in row 37</t>
  </si>
  <si>
    <t>Step 4.</t>
  </si>
  <si>
    <t>Use calculations OR</t>
  </si>
  <si>
    <t>Adjust any other numbers that are different for your system.</t>
  </si>
  <si>
    <t>The cells in the Spreadsheet are colour coded as follows:</t>
  </si>
  <si>
    <t>A data entry cell.</t>
  </si>
  <si>
    <t>A default parameter. You can change this if you like.</t>
  </si>
  <si>
    <t>A linked parameter. This is linked to one of the default parameters. Changing the default</t>
  </si>
  <si>
    <t>value will change this value. You can overwrite the linked parameters with your own values</t>
  </si>
  <si>
    <t>if you like.</t>
  </si>
  <si>
    <t>A final value of the calculation. You should NOT overwrite this.</t>
  </si>
  <si>
    <t>If you change any of the linked or calculated cells, you should change the cell colour to make it obvious</t>
  </si>
  <si>
    <t>that this no longer contains the default calculation.</t>
  </si>
  <si>
    <r>
      <t>Calf price ($)</t>
    </r>
    <r>
      <rPr>
        <vertAlign val="superscript"/>
        <sz val="11"/>
        <color theme="1"/>
        <rFont val="Arial"/>
        <family val="2"/>
      </rPr>
      <t xml:space="preserve">4 </t>
    </r>
  </si>
  <si>
    <r>
      <t>Purchase Calf price ($)</t>
    </r>
    <r>
      <rPr>
        <vertAlign val="superscript"/>
        <sz val="11"/>
        <color theme="1"/>
        <rFont val="Arial"/>
        <family val="2"/>
      </rPr>
      <t>4</t>
    </r>
  </si>
  <si>
    <r>
      <t>Milk solids/litre (%)</t>
    </r>
    <r>
      <rPr>
        <vertAlign val="superscript"/>
        <sz val="11"/>
        <color theme="1"/>
        <rFont val="Arial"/>
        <family val="2"/>
      </rPr>
      <t>5</t>
    </r>
  </si>
  <si>
    <r>
      <t>Milk solids payout ($)</t>
    </r>
    <r>
      <rPr>
        <vertAlign val="superscript"/>
        <sz val="11"/>
        <color theme="1"/>
        <rFont val="Arial"/>
        <family val="2"/>
      </rPr>
      <t>6</t>
    </r>
  </si>
  <si>
    <r>
      <t>Milk replacer ($)</t>
    </r>
    <r>
      <rPr>
        <vertAlign val="superscript"/>
        <sz val="11"/>
        <color theme="1"/>
        <rFont val="Arial"/>
        <family val="2"/>
      </rPr>
      <t>7</t>
    </r>
  </si>
  <si>
    <r>
      <rPr>
        <b/>
        <sz val="11"/>
        <rFont val="Arial"/>
        <family val="2"/>
      </rPr>
      <t xml:space="preserve">NOTE: </t>
    </r>
    <r>
      <rPr>
        <sz val="11"/>
        <rFont val="Arial"/>
        <family val="2"/>
      </rPr>
      <t>Does not include rates, insurance, pasture regneration, fertiliser, development or machinery</t>
    </r>
  </si>
  <si>
    <t>Yes/No</t>
  </si>
  <si>
    <t>Answer the question with the dropdown box - are you  buying calves in? (Note: Default is 'Yes')</t>
  </si>
  <si>
    <t>Calf Rearing Analysis - Instructions</t>
  </si>
  <si>
    <t>Check assumptions and update to meet your production system if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</si>
</sst>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#,##0.0"/>
    <numFmt numFmtId="165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sz val="10"/>
      <color theme="9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b/>
      <sz val="18"/>
      <color theme="1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sz val="12"/>
      <color theme="0"/>
      <name val="Arial"/>
      <family val="2"/>
    </font>
    <font>
      <b/>
      <sz val="11"/>
      <color rgb="FF00B050"/>
      <name val="Arial"/>
      <family val="2"/>
    </font>
    <font>
      <b/>
      <sz val="11"/>
      <color theme="9"/>
      <name val="Arial"/>
      <family val="2"/>
    </font>
    <font>
      <vertAlign val="superscript"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>
      <protection locked="0"/>
    </xf>
    <xf numFmtId="164" fontId="3" fillId="0" borderId="0">
      <protection locked="0"/>
    </xf>
    <xf numFmtId="3" fontId="4" fillId="0" borderId="0">
      <protection locked="0"/>
    </xf>
  </cellStyleXfs>
  <cellXfs count="71">
    <xf numFmtId="0" fontId="0" fillId="0" borderId="0" xfId="0"/>
    <xf numFmtId="0" fontId="5" fillId="0" borderId="0" xfId="0" applyFont="1"/>
    <xf numFmtId="3" fontId="4" fillId="0" borderId="0" xfId="5" applyFont="1">
      <protection locked="0"/>
    </xf>
    <xf numFmtId="164" fontId="2" fillId="0" borderId="0" xfId="3" applyFont="1">
      <protection locked="0"/>
    </xf>
    <xf numFmtId="164" fontId="3" fillId="0" borderId="0" xfId="4" applyFont="1">
      <protection locked="0"/>
    </xf>
    <xf numFmtId="0" fontId="6" fillId="2" borderId="11" xfId="1" applyNumberFormat="1" applyFont="1" applyFill="1" applyBorder="1" applyProtection="1"/>
    <xf numFmtId="0" fontId="6" fillId="2" borderId="1" xfId="0" applyFont="1" applyFill="1" applyBorder="1" applyAlignment="1" applyProtection="1">
      <alignment vertical="center"/>
      <protection locked="0"/>
    </xf>
    <xf numFmtId="0" fontId="10" fillId="4" borderId="7" xfId="0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5" fillId="0" borderId="10" xfId="0" applyFont="1" applyBorder="1" applyProtection="1">
      <protection locked="0"/>
    </xf>
    <xf numFmtId="164" fontId="13" fillId="0" borderId="10" xfId="3" applyFont="1" applyBorder="1">
      <protection locked="0"/>
    </xf>
    <xf numFmtId="164" fontId="13" fillId="0" borderId="6" xfId="3" applyFont="1" applyBorder="1">
      <protection locked="0"/>
    </xf>
    <xf numFmtId="0" fontId="5" fillId="0" borderId="11" xfId="0" applyFont="1" applyBorder="1" applyProtection="1">
      <protection locked="0"/>
    </xf>
    <xf numFmtId="164" fontId="13" fillId="0" borderId="11" xfId="3" applyFont="1" applyBorder="1">
      <protection locked="0"/>
    </xf>
    <xf numFmtId="164" fontId="13" fillId="0" borderId="9" xfId="3" applyFont="1" applyBorder="1">
      <protection locked="0"/>
    </xf>
    <xf numFmtId="0" fontId="5" fillId="0" borderId="11" xfId="0" applyFont="1" applyFill="1" applyBorder="1" applyProtection="1">
      <protection locked="0"/>
    </xf>
    <xf numFmtId="0" fontId="16" fillId="0" borderId="11" xfId="0" applyFont="1" applyFill="1" applyBorder="1" applyProtection="1">
      <protection locked="0"/>
    </xf>
    <xf numFmtId="0" fontId="17" fillId="2" borderId="11" xfId="0" applyFont="1" applyFill="1" applyBorder="1" applyProtection="1">
      <protection locked="0"/>
    </xf>
    <xf numFmtId="3" fontId="18" fillId="0" borderId="10" xfId="5" applyFont="1" applyBorder="1">
      <protection locked="0"/>
    </xf>
    <xf numFmtId="3" fontId="18" fillId="0" borderId="6" xfId="5" applyFont="1" applyBorder="1">
      <protection locked="0"/>
    </xf>
    <xf numFmtId="8" fontId="17" fillId="2" borderId="11" xfId="0" applyNumberFormat="1" applyFont="1" applyFill="1" applyBorder="1" applyProtection="1"/>
    <xf numFmtId="0" fontId="19" fillId="0" borderId="10" xfId="0" applyFont="1" applyBorder="1" applyProtection="1">
      <protection locked="0"/>
    </xf>
    <xf numFmtId="0" fontId="1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5" fillId="0" borderId="9" xfId="0" applyFont="1" applyBorder="1" applyProtection="1">
      <protection locked="0"/>
    </xf>
    <xf numFmtId="0" fontId="20" fillId="0" borderId="3" xfId="0" applyFont="1" applyBorder="1" applyProtection="1">
      <protection locked="0"/>
    </xf>
    <xf numFmtId="0" fontId="5" fillId="0" borderId="10" xfId="0" applyFont="1" applyFill="1" applyBorder="1" applyProtection="1">
      <protection locked="0"/>
    </xf>
    <xf numFmtId="4" fontId="13" fillId="0" borderId="10" xfId="3" applyNumberFormat="1" applyFont="1" applyBorder="1">
      <protection locked="0"/>
    </xf>
    <xf numFmtId="9" fontId="13" fillId="0" borderId="11" xfId="2" applyFont="1" applyBorder="1" applyProtection="1">
      <protection locked="0"/>
    </xf>
    <xf numFmtId="4" fontId="13" fillId="0" borderId="11" xfId="3" applyNumberFormat="1" applyFont="1" applyBorder="1">
      <protection locked="0"/>
    </xf>
    <xf numFmtId="4" fontId="13" fillId="0" borderId="9" xfId="3" applyNumberFormat="1" applyFont="1" applyBorder="1">
      <protection locked="0"/>
    </xf>
    <xf numFmtId="0" fontId="5" fillId="0" borderId="12" xfId="0" applyFont="1" applyBorder="1" applyProtection="1">
      <protection locked="0"/>
    </xf>
    <xf numFmtId="9" fontId="13" fillId="0" borderId="13" xfId="2" applyFont="1" applyBorder="1" applyProtection="1">
      <protection locked="0"/>
    </xf>
    <xf numFmtId="0" fontId="21" fillId="0" borderId="14" xfId="0" applyFont="1" applyFill="1" applyBorder="1" applyProtection="1">
      <protection locked="0"/>
    </xf>
    <xf numFmtId="0" fontId="5" fillId="0" borderId="2" xfId="0" applyFont="1" applyBorder="1" applyProtection="1">
      <protection locked="0"/>
    </xf>
    <xf numFmtId="0" fontId="5" fillId="0" borderId="15" xfId="0" applyFont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5" fillId="0" borderId="0" xfId="0" applyFont="1" applyBorder="1" applyProtection="1">
      <protection locked="0"/>
    </xf>
    <xf numFmtId="0" fontId="17" fillId="2" borderId="4" xfId="0" applyFont="1" applyFill="1" applyBorder="1" applyProtection="1">
      <protection locked="0"/>
    </xf>
    <xf numFmtId="0" fontId="23" fillId="2" borderId="5" xfId="0" applyFont="1" applyFill="1" applyBorder="1" applyProtection="1">
      <protection locked="0"/>
    </xf>
    <xf numFmtId="0" fontId="23" fillId="2" borderId="6" xfId="0" applyFont="1" applyFill="1" applyBorder="1" applyProtection="1">
      <protection locked="0"/>
    </xf>
    <xf numFmtId="0" fontId="5" fillId="0" borderId="3" xfId="0" applyFont="1" applyBorder="1" applyProtection="1">
      <protection locked="0"/>
    </xf>
    <xf numFmtId="0" fontId="15" fillId="0" borderId="3" xfId="0" applyFont="1" applyBorder="1" applyAlignment="1" applyProtection="1">
      <alignment horizontal="left"/>
      <protection locked="0"/>
    </xf>
    <xf numFmtId="0" fontId="15" fillId="0" borderId="16" xfId="0" applyFont="1" applyBorder="1" applyAlignment="1" applyProtection="1">
      <alignment horizontal="left"/>
      <protection locked="0"/>
    </xf>
    <xf numFmtId="0" fontId="5" fillId="0" borderId="17" xfId="0" applyFont="1" applyBorder="1" applyProtection="1">
      <protection locked="0"/>
    </xf>
    <xf numFmtId="0" fontId="5" fillId="0" borderId="13" xfId="0" applyFont="1" applyBorder="1" applyProtection="1"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8" fillId="2" borderId="2" xfId="0" applyFont="1" applyFill="1" applyBorder="1" applyAlignment="1" applyProtection="1">
      <alignment vertical="center" wrapText="1"/>
      <protection locked="0"/>
    </xf>
    <xf numFmtId="0" fontId="12" fillId="0" borderId="9" xfId="0" applyFont="1" applyFill="1" applyBorder="1" applyAlignment="1" applyProtection="1">
      <alignment horizontal="center" vertical="center"/>
      <protection hidden="1"/>
    </xf>
    <xf numFmtId="164" fontId="14" fillId="0" borderId="11" xfId="4" applyFont="1" applyBorder="1" applyProtection="1">
      <protection locked="0"/>
    </xf>
    <xf numFmtId="164" fontId="14" fillId="0" borderId="9" xfId="4" applyFont="1" applyBorder="1" applyProtection="1">
      <protection locked="0"/>
    </xf>
    <xf numFmtId="165" fontId="17" fillId="2" borderId="11" xfId="0" applyNumberFormat="1" applyFont="1" applyFill="1" applyBorder="1" applyProtection="1">
      <protection locked="0"/>
    </xf>
    <xf numFmtId="165" fontId="17" fillId="2" borderId="3" xfId="0" applyNumberFormat="1" applyFont="1" applyFill="1" applyBorder="1" applyProtection="1">
      <protection locked="0"/>
    </xf>
    <xf numFmtId="8" fontId="17" fillId="2" borderId="11" xfId="0" applyNumberFormat="1" applyFont="1" applyFill="1" applyBorder="1" applyProtection="1">
      <protection locked="0"/>
    </xf>
    <xf numFmtId="8" fontId="17" fillId="2" borderId="9" xfId="0" applyNumberFormat="1" applyFont="1" applyFill="1" applyBorder="1" applyProtection="1">
      <protection locked="0"/>
    </xf>
    <xf numFmtId="49" fontId="7" fillId="0" borderId="0" xfId="0" applyNumberFormat="1" applyFont="1" applyBorder="1" applyAlignment="1" applyProtection="1">
      <alignment horizontal="center"/>
    </xf>
    <xf numFmtId="0" fontId="0" fillId="0" borderId="0" xfId="0" applyAlignment="1" applyProtection="1"/>
    <xf numFmtId="0" fontId="8" fillId="3" borderId="4" xfId="0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3" borderId="4" xfId="0" applyFont="1" applyFill="1" applyBorder="1" applyAlignment="1" applyProtection="1">
      <alignment horizontal="center"/>
      <protection locked="0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49" fontId="7" fillId="0" borderId="17" xfId="0" applyNumberFormat="1" applyFont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9" xfId="0" applyBorder="1" applyAlignment="1"/>
  </cellXfs>
  <cellStyles count="6">
    <cellStyle name="Currency" xfId="1" builtinId="4"/>
    <cellStyle name="DE0" xfId="5"/>
    <cellStyle name="Link1" xfId="4"/>
    <cellStyle name="Normal" xfId="0" builtinId="0"/>
    <cellStyle name="Param1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561975</xdr:colOff>
      <xdr:row>0</xdr:row>
      <xdr:rowOff>161925</xdr:rowOff>
    </xdr:from>
    <xdr:to>
      <xdr:col>10</xdr:col>
      <xdr:colOff>523875</xdr:colOff>
      <xdr:row>0</xdr:row>
      <xdr:rowOff>1437975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1575" y="161925"/>
          <a:ext cx="5448300" cy="1276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1419225</xdr:colOff>
      <xdr:row>0</xdr:row>
      <xdr:rowOff>76201</xdr:rowOff>
    </xdr:from>
    <xdr:to>
      <xdr:col>4</xdr:col>
      <xdr:colOff>142875</xdr:colOff>
      <xdr:row>0</xdr:row>
      <xdr:rowOff>1352251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225" y="76201"/>
          <a:ext cx="5448300" cy="1276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nreenene%20Desktop/Personal%20Folder/Calf%20rearing%20analys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alf rearing analysis"/>
    </sheetNames>
    <sheetDataSet>
      <sheetData sheetId="0" refreshError="1"/>
      <sheetData sheetId="1">
        <row r="4">
          <cell r="C4" t="str">
            <v>Yes</v>
          </cell>
          <cell r="D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1"/>
  <sheetViews>
    <sheetView workbookViewId="0">
      <selection activeCell="A2" sqref="A2"/>
    </sheetView>
  </sheetViews>
  <sheetFormatPr defaultColWidth="0" defaultRowHeight="15" zeroHeight="1" x14ac:dyDescent="0.25"/>
  <cols>
    <col min="1" max="11" width="9.140625" customWidth="1"/>
    <col min="12" max="12" width="17.28515625" customWidth="1"/>
    <col min="13" max="16384" width="9.140625" hidden="1"/>
  </cols>
  <sheetData>
    <row r="1" spans="1:12" ht="135.75" customHeight="1" x14ac:dyDescent="0.35">
      <c r="A1" s="57" t="s">
        <v>89</v>
      </c>
      <c r="B1" s="57"/>
      <c r="C1" s="57"/>
      <c r="D1" s="57"/>
      <c r="E1" s="57"/>
      <c r="F1" s="57"/>
      <c r="G1" s="57"/>
      <c r="H1" s="57"/>
      <c r="I1" s="58"/>
      <c r="J1" s="58"/>
      <c r="K1" s="58"/>
      <c r="L1" s="58"/>
    </row>
    <row r="2" spans="1:1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1" t="s">
        <v>63</v>
      </c>
      <c r="B3" s="1" t="s">
        <v>88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1" t="s">
        <v>64</v>
      </c>
      <c r="B4" s="1" t="s">
        <v>65</v>
      </c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1"/>
      <c r="B5" s="1" t="s">
        <v>90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" t="s">
        <v>66</v>
      </c>
      <c r="B6" s="1" t="s">
        <v>67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"/>
      <c r="B7" s="1" t="s">
        <v>68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" t="s">
        <v>69</v>
      </c>
      <c r="B8" s="1" t="s">
        <v>70</v>
      </c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25">
      <c r="A9" s="1"/>
      <c r="B9" s="1" t="s">
        <v>71</v>
      </c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5">
      <c r="A11" s="1" t="s">
        <v>72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25">
      <c r="A12" s="2">
        <v>100</v>
      </c>
      <c r="B12" s="1"/>
      <c r="C12" s="1" t="s">
        <v>73</v>
      </c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3">
        <v>62</v>
      </c>
      <c r="B13" s="1"/>
      <c r="C13" s="1" t="s">
        <v>74</v>
      </c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4">
        <v>62</v>
      </c>
      <c r="B14" s="1"/>
      <c r="C14" s="1" t="s">
        <v>75</v>
      </c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25">
      <c r="A15" s="1"/>
      <c r="B15" s="1"/>
      <c r="C15" s="1" t="s">
        <v>76</v>
      </c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25">
      <c r="A16" s="1"/>
      <c r="B16" s="1"/>
      <c r="C16" s="1" t="s">
        <v>77</v>
      </c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25">
      <c r="A17" s="5">
        <v>100</v>
      </c>
      <c r="B17" s="1"/>
      <c r="C17" s="1" t="s">
        <v>78</v>
      </c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 t="s">
        <v>79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 t="s">
        <v>80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</sheetData>
  <sheetProtection selectLockedCells="1" selectUnlockedCells="1"/>
  <mergeCells count="1">
    <mergeCell ref="A1:L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7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0" defaultRowHeight="14.25" zeroHeight="1" x14ac:dyDescent="0.2"/>
  <cols>
    <col min="1" max="1" width="40.140625" style="1" bestFit="1" customWidth="1"/>
    <col min="2" max="2" width="18.5703125" style="1" customWidth="1"/>
    <col min="3" max="3" width="21.85546875" style="1" customWidth="1"/>
    <col min="4" max="4" width="20.28515625" style="1" customWidth="1"/>
    <col min="5" max="5" width="24.42578125" style="1" customWidth="1"/>
    <col min="6" max="8" width="0" style="1" hidden="1" customWidth="1"/>
    <col min="9" max="16384" width="9.140625" style="1" hidden="1"/>
  </cols>
  <sheetData>
    <row r="1" spans="1:5" ht="132" customHeight="1" x14ac:dyDescent="0.35">
      <c r="A1" s="65" t="s">
        <v>0</v>
      </c>
      <c r="B1" s="66"/>
      <c r="C1" s="66"/>
      <c r="D1" s="66"/>
      <c r="E1" s="66"/>
    </row>
    <row r="2" spans="1:5" ht="76.5" customHeight="1" x14ac:dyDescent="0.2">
      <c r="A2" s="6"/>
      <c r="B2" s="47" t="s">
        <v>1</v>
      </c>
      <c r="C2" s="47" t="s">
        <v>2</v>
      </c>
      <c r="D2" s="48" t="s">
        <v>3</v>
      </c>
      <c r="E2" s="49" t="s">
        <v>4</v>
      </c>
    </row>
    <row r="3" spans="1:5" ht="16.5" thickBot="1" x14ac:dyDescent="0.25">
      <c r="A3" s="59" t="s">
        <v>5</v>
      </c>
      <c r="B3" s="60"/>
      <c r="C3" s="60"/>
      <c r="D3" s="60"/>
      <c r="E3" s="61"/>
    </row>
    <row r="4" spans="1:5" ht="20.25" x14ac:dyDescent="0.2">
      <c r="A4" s="7" t="s">
        <v>6</v>
      </c>
      <c r="B4" s="8" t="s">
        <v>87</v>
      </c>
      <c r="C4" s="9" t="s">
        <v>7</v>
      </c>
      <c r="D4" s="9" t="s">
        <v>8</v>
      </c>
      <c r="E4" s="50" t="s">
        <v>87</v>
      </c>
    </row>
    <row r="5" spans="1:5" ht="15" x14ac:dyDescent="0.25">
      <c r="A5" s="10" t="s">
        <v>9</v>
      </c>
      <c r="B5" s="11">
        <v>5</v>
      </c>
      <c r="C5" s="11">
        <v>8</v>
      </c>
      <c r="D5" s="11">
        <v>5</v>
      </c>
      <c r="E5" s="12">
        <v>2</v>
      </c>
    </row>
    <row r="6" spans="1:5" ht="15" x14ac:dyDescent="0.25">
      <c r="A6" s="13" t="s">
        <v>10</v>
      </c>
      <c r="B6" s="14">
        <v>70</v>
      </c>
      <c r="C6" s="14">
        <v>42</v>
      </c>
      <c r="D6" s="14">
        <v>42</v>
      </c>
      <c r="E6" s="15">
        <v>35</v>
      </c>
    </row>
    <row r="7" spans="1:5" ht="15" x14ac:dyDescent="0.25">
      <c r="A7" s="13" t="s">
        <v>11</v>
      </c>
      <c r="B7" s="51">
        <f>B6*B5</f>
        <v>350</v>
      </c>
      <c r="C7" s="51">
        <f>C6*C5</f>
        <v>336</v>
      </c>
      <c r="D7" s="51">
        <f>D6*D5</f>
        <v>210</v>
      </c>
      <c r="E7" s="52">
        <f>E6*E5</f>
        <v>70</v>
      </c>
    </row>
    <row r="8" spans="1:5" ht="15" x14ac:dyDescent="0.25">
      <c r="A8" s="13" t="s">
        <v>12</v>
      </c>
      <c r="B8" s="51">
        <f>B7*$B$44</f>
        <v>30.624999999999996</v>
      </c>
      <c r="C8" s="51">
        <f>C7*$B$44</f>
        <v>29.4</v>
      </c>
      <c r="D8" s="51">
        <f>D7*$B$44</f>
        <v>18.375</v>
      </c>
      <c r="E8" s="51">
        <f>E7*$B$44</f>
        <v>6.125</v>
      </c>
    </row>
    <row r="9" spans="1:5" ht="15" x14ac:dyDescent="0.25">
      <c r="A9" s="13" t="s">
        <v>13</v>
      </c>
      <c r="B9" s="51">
        <f>B8*$B$45</f>
        <v>117.90624999999999</v>
      </c>
      <c r="C9" s="51">
        <f>C8*$B$45</f>
        <v>113.19</v>
      </c>
      <c r="D9" s="51">
        <f>D8*$B$45</f>
        <v>70.743750000000006</v>
      </c>
      <c r="E9" s="51">
        <f>E8*$B$45</f>
        <v>23.581250000000001</v>
      </c>
    </row>
    <row r="10" spans="1:5" ht="15" x14ac:dyDescent="0.25">
      <c r="A10" s="13" t="s">
        <v>14</v>
      </c>
      <c r="B10" s="14">
        <v>0</v>
      </c>
      <c r="C10" s="14">
        <v>0</v>
      </c>
      <c r="D10" s="14">
        <v>0</v>
      </c>
      <c r="E10" s="15">
        <v>9</v>
      </c>
    </row>
    <row r="11" spans="1:5" ht="15" x14ac:dyDescent="0.25">
      <c r="A11" s="13" t="s">
        <v>15</v>
      </c>
      <c r="B11" s="51">
        <f>B10*$B$47</f>
        <v>0</v>
      </c>
      <c r="C11" s="51">
        <f>C10*$B$47</f>
        <v>0</v>
      </c>
      <c r="D11" s="51">
        <f>D10*$B$47</f>
        <v>0</v>
      </c>
      <c r="E11" s="51">
        <f>E10*$B$47</f>
        <v>36</v>
      </c>
    </row>
    <row r="12" spans="1:5" ht="15" x14ac:dyDescent="0.25">
      <c r="A12" s="13" t="s">
        <v>16</v>
      </c>
      <c r="B12" s="14">
        <v>0</v>
      </c>
      <c r="C12" s="14">
        <v>20</v>
      </c>
      <c r="D12" s="14">
        <v>56</v>
      </c>
      <c r="E12" s="15">
        <v>125</v>
      </c>
    </row>
    <row r="13" spans="1:5" ht="15" x14ac:dyDescent="0.25">
      <c r="A13" s="13" t="s">
        <v>17</v>
      </c>
      <c r="B13" s="51">
        <f>B12*$B$46</f>
        <v>0</v>
      </c>
      <c r="C13" s="51">
        <f>C12*$B$46</f>
        <v>20</v>
      </c>
      <c r="D13" s="51">
        <f>D12*$B$46</f>
        <v>56</v>
      </c>
      <c r="E13" s="51">
        <f>E12*$B$46</f>
        <v>125</v>
      </c>
    </row>
    <row r="14" spans="1:5" ht="15" x14ac:dyDescent="0.25">
      <c r="A14" s="13" t="s">
        <v>18</v>
      </c>
      <c r="B14" s="14">
        <v>28</v>
      </c>
      <c r="C14" s="14">
        <v>56</v>
      </c>
      <c r="D14" s="14">
        <v>28</v>
      </c>
      <c r="E14" s="15">
        <v>0</v>
      </c>
    </row>
    <row r="15" spans="1:5" ht="15" x14ac:dyDescent="0.25">
      <c r="A15" s="13" t="s">
        <v>19</v>
      </c>
      <c r="B15" s="51">
        <f>B14*$B$48</f>
        <v>5.6000000000000005</v>
      </c>
      <c r="C15" s="51">
        <f>C14*$B$48</f>
        <v>11.200000000000001</v>
      </c>
      <c r="D15" s="51">
        <f>D14*$B$48</f>
        <v>5.6000000000000005</v>
      </c>
      <c r="E15" s="52">
        <f>E14*$B$48</f>
        <v>0</v>
      </c>
    </row>
    <row r="16" spans="1:5" ht="15" x14ac:dyDescent="0.25">
      <c r="A16" s="16" t="s">
        <v>20</v>
      </c>
      <c r="B16" s="14">
        <v>5</v>
      </c>
      <c r="C16" s="14">
        <v>5</v>
      </c>
      <c r="D16" s="14">
        <v>5</v>
      </c>
      <c r="E16" s="15">
        <v>5</v>
      </c>
    </row>
    <row r="17" spans="1:5" ht="15" x14ac:dyDescent="0.25">
      <c r="A17" s="16" t="s">
        <v>21</v>
      </c>
      <c r="B17" s="14">
        <v>10</v>
      </c>
      <c r="C17" s="14">
        <v>10</v>
      </c>
      <c r="D17" s="14">
        <v>10</v>
      </c>
      <c r="E17" s="15">
        <v>10</v>
      </c>
    </row>
    <row r="18" spans="1:5" ht="15" x14ac:dyDescent="0.25">
      <c r="A18" s="16" t="s">
        <v>22</v>
      </c>
      <c r="B18" s="14">
        <v>4</v>
      </c>
      <c r="C18" s="14">
        <v>4</v>
      </c>
      <c r="D18" s="14">
        <v>4</v>
      </c>
      <c r="E18" s="15">
        <v>6</v>
      </c>
    </row>
    <row r="19" spans="1:5" ht="15" x14ac:dyDescent="0.25">
      <c r="A19" s="16" t="s">
        <v>23</v>
      </c>
      <c r="B19" s="14">
        <v>2</v>
      </c>
      <c r="C19" s="14">
        <v>2</v>
      </c>
      <c r="D19" s="14">
        <v>2</v>
      </c>
      <c r="E19" s="15">
        <v>2</v>
      </c>
    </row>
    <row r="20" spans="1:5" ht="15" x14ac:dyDescent="0.25">
      <c r="A20" s="16" t="s">
        <v>24</v>
      </c>
      <c r="B20" s="14">
        <v>7</v>
      </c>
      <c r="C20" s="14">
        <v>7</v>
      </c>
      <c r="D20" s="14">
        <v>7</v>
      </c>
      <c r="E20" s="15">
        <v>7</v>
      </c>
    </row>
    <row r="21" spans="1:5" ht="15" x14ac:dyDescent="0.25">
      <c r="A21" s="16" t="s">
        <v>25</v>
      </c>
      <c r="B21" s="14">
        <v>5</v>
      </c>
      <c r="C21" s="14">
        <v>5</v>
      </c>
      <c r="D21" s="14">
        <v>5</v>
      </c>
      <c r="E21" s="15">
        <v>5</v>
      </c>
    </row>
    <row r="22" spans="1:5" ht="15" x14ac:dyDescent="0.25">
      <c r="A22" s="13" t="s">
        <v>26</v>
      </c>
      <c r="B22" s="51">
        <f>$B$53</f>
        <v>7.5</v>
      </c>
      <c r="C22" s="51">
        <f>$B$53</f>
        <v>7.5</v>
      </c>
      <c r="D22" s="51">
        <f>$B$53</f>
        <v>7.5</v>
      </c>
      <c r="E22" s="52">
        <f>$B$53</f>
        <v>7.5</v>
      </c>
    </row>
    <row r="23" spans="1:5" ht="15" x14ac:dyDescent="0.25">
      <c r="A23" s="13" t="s">
        <v>27</v>
      </c>
      <c r="B23" s="14">
        <v>5</v>
      </c>
      <c r="C23" s="14">
        <v>5</v>
      </c>
      <c r="D23" s="14">
        <v>5</v>
      </c>
      <c r="E23" s="15">
        <v>5</v>
      </c>
    </row>
    <row r="24" spans="1:5" ht="15" x14ac:dyDescent="0.25">
      <c r="A24" s="13" t="s">
        <v>28</v>
      </c>
      <c r="B24" s="14">
        <v>5</v>
      </c>
      <c r="C24" s="14">
        <v>5</v>
      </c>
      <c r="D24" s="14">
        <v>5</v>
      </c>
      <c r="E24" s="15">
        <v>5</v>
      </c>
    </row>
    <row r="25" spans="1:5" ht="15" x14ac:dyDescent="0.25">
      <c r="A25" s="16" t="s">
        <v>29</v>
      </c>
      <c r="B25" s="14">
        <v>7</v>
      </c>
      <c r="C25" s="14">
        <v>7</v>
      </c>
      <c r="D25" s="14">
        <v>7</v>
      </c>
      <c r="E25" s="15">
        <v>7</v>
      </c>
    </row>
    <row r="26" spans="1:5" ht="15" x14ac:dyDescent="0.25">
      <c r="A26" s="16" t="s">
        <v>30</v>
      </c>
      <c r="B26" s="51">
        <f>$B$51*$B$52</f>
        <v>18.75</v>
      </c>
      <c r="C26" s="51">
        <f>$B$51*$B$52</f>
        <v>18.75</v>
      </c>
      <c r="D26" s="51">
        <f>$B$51*$B$52</f>
        <v>18.75</v>
      </c>
      <c r="E26" s="51">
        <f>$B$51*$B$52</f>
        <v>18.75</v>
      </c>
    </row>
    <row r="27" spans="1:5" ht="15" x14ac:dyDescent="0.25">
      <c r="A27" s="13" t="s">
        <v>31</v>
      </c>
      <c r="B27" s="51">
        <f>$B$43*$B$54</f>
        <v>3.9</v>
      </c>
      <c r="C27" s="51">
        <f>$B$43*$B$54</f>
        <v>3.9</v>
      </c>
      <c r="D27" s="51">
        <f>$B$43*$B$54</f>
        <v>3.9</v>
      </c>
      <c r="E27" s="51">
        <f>$B$43*$B$54</f>
        <v>3.9</v>
      </c>
    </row>
    <row r="28" spans="1:5" ht="17.25" x14ac:dyDescent="0.25">
      <c r="A28" s="16" t="s">
        <v>81</v>
      </c>
      <c r="B28" s="51">
        <f>IF($B$4="NO", (0), ($B$43))</f>
        <v>130</v>
      </c>
      <c r="C28" s="51">
        <f>IF($B$4="NO", (0), ($B$43))</f>
        <v>130</v>
      </c>
      <c r="D28" s="51">
        <f>IF($B$4="NO", (0), ($B$43))</f>
        <v>130</v>
      </c>
      <c r="E28" s="51">
        <f>IF($B$4="NO", (0), ($B$43))</f>
        <v>130</v>
      </c>
    </row>
    <row r="29" spans="1:5" x14ac:dyDescent="0.2">
      <c r="A29" s="17"/>
      <c r="B29" s="16"/>
      <c r="C29" s="16"/>
      <c r="D29" s="16"/>
      <c r="E29" s="16"/>
    </row>
    <row r="30" spans="1:5" ht="15" x14ac:dyDescent="0.25">
      <c r="A30" s="18" t="s">
        <v>32</v>
      </c>
      <c r="B30" s="53">
        <f>SUM(B15:B28,B13,B11,B9)</f>
        <v>333.65625</v>
      </c>
      <c r="C30" s="53">
        <f t="shared" ref="C30:E30" si="0">SUM(C15:C28,C13,C11,C9)</f>
        <v>354.54</v>
      </c>
      <c r="D30" s="53">
        <f t="shared" si="0"/>
        <v>342.49374999999998</v>
      </c>
      <c r="E30" s="54">
        <f t="shared" si="0"/>
        <v>396.73124999999999</v>
      </c>
    </row>
    <row r="31" spans="1:5" ht="15.75" x14ac:dyDescent="0.25">
      <c r="A31" s="62" t="s">
        <v>33</v>
      </c>
      <c r="B31" s="63"/>
      <c r="C31" s="63"/>
      <c r="D31" s="63"/>
      <c r="E31" s="64"/>
    </row>
    <row r="32" spans="1:5" ht="15" x14ac:dyDescent="0.25">
      <c r="A32" s="10" t="s">
        <v>34</v>
      </c>
      <c r="B32" s="19">
        <v>110</v>
      </c>
      <c r="C32" s="19">
        <v>110</v>
      </c>
      <c r="D32" s="19">
        <v>110</v>
      </c>
      <c r="E32" s="20">
        <v>110</v>
      </c>
    </row>
    <row r="33" spans="1:5" ht="15" x14ac:dyDescent="0.25">
      <c r="A33" s="13" t="s">
        <v>35</v>
      </c>
      <c r="B33" s="51">
        <f>B32*$B$49</f>
        <v>440</v>
      </c>
      <c r="C33" s="51">
        <f>C32*$B$49</f>
        <v>440</v>
      </c>
      <c r="D33" s="51">
        <f>D32*$B$49</f>
        <v>440</v>
      </c>
      <c r="E33" s="52">
        <f>E32*$B$49</f>
        <v>440</v>
      </c>
    </row>
    <row r="34" spans="1:5" ht="15" x14ac:dyDescent="0.25">
      <c r="A34" s="13" t="s">
        <v>36</v>
      </c>
      <c r="B34" s="51">
        <f>B33-(B33*$B$50)</f>
        <v>418</v>
      </c>
      <c r="C34" s="51">
        <f>C33-(C33*$B$50)</f>
        <v>418</v>
      </c>
      <c r="D34" s="51">
        <f>D33-(D33*$B$50)</f>
        <v>418</v>
      </c>
      <c r="E34" s="52">
        <f>E33-(E33*$B$50)</f>
        <v>418</v>
      </c>
    </row>
    <row r="35" spans="1:5" ht="15" x14ac:dyDescent="0.25">
      <c r="A35" s="18" t="s">
        <v>37</v>
      </c>
      <c r="B35" s="55">
        <f>B34-B30</f>
        <v>84.34375</v>
      </c>
      <c r="C35" s="55">
        <f>C34-C30</f>
        <v>63.45999999999998</v>
      </c>
      <c r="D35" s="55">
        <f>D34-D30</f>
        <v>75.506250000000023</v>
      </c>
      <c r="E35" s="56">
        <f>E34-E30</f>
        <v>21.268750000000011</v>
      </c>
    </row>
    <row r="36" spans="1:5" ht="15.75" x14ac:dyDescent="0.25">
      <c r="A36" s="62" t="s">
        <v>38</v>
      </c>
      <c r="B36" s="63"/>
      <c r="C36" s="63"/>
      <c r="D36" s="63"/>
      <c r="E36" s="64"/>
    </row>
    <row r="37" spans="1:5" ht="15" x14ac:dyDescent="0.25">
      <c r="A37" s="22" t="s">
        <v>39</v>
      </c>
      <c r="B37" s="20">
        <v>100</v>
      </c>
      <c r="C37" s="19">
        <v>100</v>
      </c>
      <c r="D37" s="19">
        <v>100</v>
      </c>
      <c r="E37" s="20">
        <v>100</v>
      </c>
    </row>
    <row r="38" spans="1:5" ht="15" x14ac:dyDescent="0.25">
      <c r="A38" s="21" t="s">
        <v>40</v>
      </c>
      <c r="B38" s="55">
        <f>$B$37*$B$30</f>
        <v>33365.625</v>
      </c>
      <c r="C38" s="55">
        <f>$C$37*$C$30</f>
        <v>35454</v>
      </c>
      <c r="D38" s="55">
        <f>$D$37*$D$30</f>
        <v>34249.375</v>
      </c>
      <c r="E38" s="55">
        <f>$E$37*$E$30</f>
        <v>39673.125</v>
      </c>
    </row>
    <row r="39" spans="1:5" ht="15" x14ac:dyDescent="0.25">
      <c r="A39" s="21" t="s">
        <v>41</v>
      </c>
      <c r="B39" s="55">
        <f>$B$37*$B$35</f>
        <v>8434.375</v>
      </c>
      <c r="C39" s="55">
        <f>$C$37*$C$35</f>
        <v>6345.9999999999982</v>
      </c>
      <c r="D39" s="55">
        <f>$D$37*$D$35</f>
        <v>7550.6250000000018</v>
      </c>
      <c r="E39" s="55">
        <f>$E$37*$E$35</f>
        <v>2126.8750000000009</v>
      </c>
    </row>
    <row r="40" spans="1:5" ht="15" x14ac:dyDescent="0.25">
      <c r="A40" s="23"/>
      <c r="B40" s="24"/>
      <c r="C40" s="24"/>
      <c r="D40" s="24"/>
      <c r="E40" s="25"/>
    </row>
    <row r="41" spans="1:5" ht="15.75" x14ac:dyDescent="0.25">
      <c r="A41" s="67" t="s">
        <v>42</v>
      </c>
      <c r="B41" s="68"/>
      <c r="C41" s="69"/>
      <c r="D41" s="69"/>
      <c r="E41" s="70"/>
    </row>
    <row r="42" spans="1:5" x14ac:dyDescent="0.2">
      <c r="A42" s="26" t="s">
        <v>43</v>
      </c>
      <c r="B42" s="25"/>
      <c r="C42" s="24"/>
      <c r="D42" s="24"/>
      <c r="E42" s="25"/>
    </row>
    <row r="43" spans="1:5" ht="17.25" x14ac:dyDescent="0.25">
      <c r="A43" s="27" t="s">
        <v>82</v>
      </c>
      <c r="B43" s="28">
        <v>130</v>
      </c>
      <c r="C43" s="24"/>
      <c r="D43" s="24"/>
      <c r="E43" s="25"/>
    </row>
    <row r="44" spans="1:5" ht="17.25" x14ac:dyDescent="0.25">
      <c r="A44" s="13" t="s">
        <v>83</v>
      </c>
      <c r="B44" s="29">
        <v>8.7499999999999994E-2</v>
      </c>
      <c r="C44" s="24"/>
      <c r="D44" s="24"/>
      <c r="E44" s="25"/>
    </row>
    <row r="45" spans="1:5" ht="17.25" x14ac:dyDescent="0.25">
      <c r="A45" s="13" t="s">
        <v>84</v>
      </c>
      <c r="B45" s="30">
        <v>3.85</v>
      </c>
      <c r="C45" s="24"/>
      <c r="D45" s="24"/>
      <c r="E45" s="25"/>
    </row>
    <row r="46" spans="1:5" ht="15" x14ac:dyDescent="0.25">
      <c r="A46" s="13" t="s">
        <v>44</v>
      </c>
      <c r="B46" s="30">
        <v>1</v>
      </c>
      <c r="C46" s="24"/>
      <c r="D46" s="24"/>
      <c r="E46" s="25"/>
    </row>
    <row r="47" spans="1:5" ht="17.25" x14ac:dyDescent="0.25">
      <c r="A47" s="13" t="s">
        <v>85</v>
      </c>
      <c r="B47" s="30">
        <v>4</v>
      </c>
      <c r="C47" s="24"/>
      <c r="D47" s="24"/>
      <c r="E47" s="25"/>
    </row>
    <row r="48" spans="1:5" ht="15" x14ac:dyDescent="0.25">
      <c r="A48" s="13" t="s">
        <v>45</v>
      </c>
      <c r="B48" s="31">
        <v>0.2</v>
      </c>
      <c r="C48" s="24"/>
      <c r="D48" s="24"/>
      <c r="E48" s="25"/>
    </row>
    <row r="49" spans="1:5" ht="15" x14ac:dyDescent="0.25">
      <c r="A49" s="16" t="s">
        <v>46</v>
      </c>
      <c r="B49" s="31">
        <v>4</v>
      </c>
      <c r="C49" s="24"/>
      <c r="D49" s="24"/>
      <c r="E49" s="25"/>
    </row>
    <row r="50" spans="1:5" ht="15" x14ac:dyDescent="0.25">
      <c r="A50" s="13" t="s">
        <v>47</v>
      </c>
      <c r="B50" s="31">
        <v>0.05</v>
      </c>
      <c r="C50" s="24"/>
      <c r="D50" s="24"/>
      <c r="E50" s="25"/>
    </row>
    <row r="51" spans="1:5" ht="15" x14ac:dyDescent="0.25">
      <c r="A51" s="13" t="s">
        <v>48</v>
      </c>
      <c r="B51" s="31">
        <v>25</v>
      </c>
      <c r="C51" s="24"/>
      <c r="D51" s="24"/>
      <c r="E51" s="25"/>
    </row>
    <row r="52" spans="1:5" ht="15" x14ac:dyDescent="0.25">
      <c r="A52" s="13" t="s">
        <v>49</v>
      </c>
      <c r="B52" s="31">
        <v>0.75</v>
      </c>
      <c r="C52" s="24"/>
      <c r="D52" s="24"/>
      <c r="E52" s="25"/>
    </row>
    <row r="53" spans="1:5" ht="15" x14ac:dyDescent="0.25">
      <c r="A53" s="13" t="s">
        <v>50</v>
      </c>
      <c r="B53" s="31">
        <v>7.5</v>
      </c>
      <c r="C53" s="24"/>
      <c r="D53" s="24"/>
      <c r="E53" s="25"/>
    </row>
    <row r="54" spans="1:5" ht="15" x14ac:dyDescent="0.25">
      <c r="A54" s="32" t="s">
        <v>51</v>
      </c>
      <c r="B54" s="33">
        <v>0.03</v>
      </c>
      <c r="C54" s="24"/>
      <c r="D54" s="24"/>
      <c r="E54" s="25"/>
    </row>
    <row r="55" spans="1:5" ht="15" x14ac:dyDescent="0.25">
      <c r="A55" s="23"/>
      <c r="B55" s="24"/>
      <c r="C55" s="24"/>
      <c r="D55" s="24"/>
      <c r="E55" s="25"/>
    </row>
    <row r="56" spans="1:5" ht="15" x14ac:dyDescent="0.25">
      <c r="A56" s="34" t="s">
        <v>86</v>
      </c>
      <c r="B56" s="35"/>
      <c r="C56" s="35"/>
      <c r="D56" s="35"/>
      <c r="E56" s="36"/>
    </row>
    <row r="57" spans="1:5" x14ac:dyDescent="0.2">
      <c r="A57" s="37"/>
      <c r="B57" s="38"/>
      <c r="C57" s="38"/>
      <c r="D57" s="38"/>
      <c r="E57" s="25"/>
    </row>
    <row r="58" spans="1:5" ht="15" x14ac:dyDescent="0.25">
      <c r="A58" s="39" t="s">
        <v>52</v>
      </c>
      <c r="B58" s="40"/>
      <c r="C58" s="40"/>
      <c r="D58" s="40"/>
      <c r="E58" s="41"/>
    </row>
    <row r="59" spans="1:5" x14ac:dyDescent="0.2">
      <c r="A59" s="42" t="s">
        <v>53</v>
      </c>
      <c r="B59" s="38" t="s">
        <v>54</v>
      </c>
      <c r="C59" s="38"/>
      <c r="D59" s="38"/>
      <c r="E59" s="25"/>
    </row>
    <row r="60" spans="1:5" x14ac:dyDescent="0.2">
      <c r="A60" s="42" t="s">
        <v>55</v>
      </c>
      <c r="B60" s="38" t="s">
        <v>56</v>
      </c>
      <c r="C60" s="38"/>
      <c r="D60" s="38"/>
      <c r="E60" s="25"/>
    </row>
    <row r="61" spans="1:5" x14ac:dyDescent="0.2">
      <c r="A61" s="42" t="s">
        <v>57</v>
      </c>
      <c r="B61" s="38" t="s">
        <v>58</v>
      </c>
      <c r="C61" s="38"/>
      <c r="D61" s="38"/>
      <c r="E61" s="25"/>
    </row>
    <row r="62" spans="1:5" ht="16.5" x14ac:dyDescent="0.2">
      <c r="A62" s="43">
        <v>4</v>
      </c>
      <c r="B62" s="38" t="s">
        <v>59</v>
      </c>
      <c r="C62" s="38"/>
      <c r="D62" s="38"/>
      <c r="E62" s="25"/>
    </row>
    <row r="63" spans="1:5" ht="16.5" x14ac:dyDescent="0.2">
      <c r="A63" s="43">
        <v>5</v>
      </c>
      <c r="B63" s="38" t="s">
        <v>60</v>
      </c>
      <c r="C63" s="38"/>
      <c r="D63" s="38"/>
      <c r="E63" s="25"/>
    </row>
    <row r="64" spans="1:5" ht="16.5" x14ac:dyDescent="0.2">
      <c r="A64" s="43">
        <v>6</v>
      </c>
      <c r="B64" s="38" t="s">
        <v>61</v>
      </c>
      <c r="C64" s="38"/>
      <c r="D64" s="38"/>
      <c r="E64" s="25"/>
    </row>
    <row r="65" spans="1:5" ht="16.5" x14ac:dyDescent="0.2">
      <c r="A65" s="44">
        <v>7</v>
      </c>
      <c r="B65" s="45" t="s">
        <v>62</v>
      </c>
      <c r="C65" s="45"/>
      <c r="D65" s="45"/>
      <c r="E65" s="46"/>
    </row>
    <row r="66" spans="1:5" x14ac:dyDescent="0.2"/>
    <row r="67" spans="1:5" x14ac:dyDescent="0.2"/>
  </sheetData>
  <sheetProtection formatCells="0" formatColumns="0" formatRows="0" insertColumns="0" insertRows="0" deleteColumns="0" deleteRows="0" selectLockedCells="1"/>
  <protectedRanges>
    <protectedRange sqref="B37:E37" name="Range1"/>
  </protectedRanges>
  <mergeCells count="5">
    <mergeCell ref="A3:E3"/>
    <mergeCell ref="A31:E31"/>
    <mergeCell ref="A36:E36"/>
    <mergeCell ref="A1:E1"/>
    <mergeCell ref="A41:E41"/>
  </mergeCells>
  <dataValidations count="1">
    <dataValidation type="list" allowBlank="1" showInputMessage="1" showErrorMessage="1" promptTitle="Yes/No" prompt="Select 'Yes' for buying calves in and ensure purchase price is correct, or 'No' if you are rearing your own." sqref="B4">
      <formula1>Yes_No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</vt:lpstr>
      <vt:lpstr>Calf rearing analysis</vt:lpstr>
      <vt:lpstr>Yes_No</vt:lpstr>
      <vt:lpstr>YesNo</vt:lpstr>
    </vt:vector>
  </TitlesOfParts>
  <Company>Ezicalve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Calf Rearing Calculator</dc:title>
  <dc:creator>Ezicalve</dc:creator>
  <cp:lastModifiedBy>graphics</cp:lastModifiedBy>
  <dcterms:created xsi:type="dcterms:W3CDTF">2015-08-29T22:43:41Z</dcterms:created>
  <dcterms:modified xsi:type="dcterms:W3CDTF">2015-09-02T00:40:55Z</dcterms:modified>
</cp:coreProperties>
</file>